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D Conflict Register" sheetId="1" state="visible" r:id="rId3"/>
    <sheet name="Compensating Controls Log" sheetId="2" state="visible" r:id="rId4"/>
    <sheet name="Executive Summary" sheetId="3" state="visible" r:id="rId5"/>
  </sheets>
  <definedNames>
    <definedName function="false" hidden="true" localSheetId="1" name="_xlnm._FilterDatabase" vbProcedure="false">'Compensating Controls Log'!$A$3:$J$18</definedName>
    <definedName function="false" hidden="true" localSheetId="0" name="_xlnm._FilterDatabase" vbProcedure="false">'SOD Conflict Register'!$A$3:$N$33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<sst xmlns="http://schemas.openxmlformats.org/spreadsheetml/2006/main" count="581" uniqueCount="342">
  <si>
    <t xml:space="preserve">SOD Conflict Remediation Register</t>
  </si>
  <si>
    <t xml:space="preserve">IZU Solutions LLC | GRC &amp; Access Control Advisory</t>
  </si>
  <si>
    <t xml:space="preserve">Conflict ID</t>
  </si>
  <si>
    <t xml:space="preserve">System</t>
  </si>
  <si>
    <t xml:space="preserve">User ID</t>
  </si>
  <si>
    <t xml:space="preserve">Username</t>
  </si>
  <si>
    <t xml:space="preserve">Role 1</t>
  </si>
  <si>
    <t xml:space="preserve">Role 2</t>
  </si>
  <si>
    <t xml:space="preserve">Conflict Description</t>
  </si>
  <si>
    <t xml:space="preserve">Risk Level</t>
  </si>
  <si>
    <t xml:space="preserve">Business Process</t>
  </si>
  <si>
    <t xml:space="preserve">Remediation Action</t>
  </si>
  <si>
    <t xml:space="preserve">Remediation Owner</t>
  </si>
  <si>
    <t xml:space="preserve">Target Date</t>
  </si>
  <si>
    <t xml:space="preserve">Status</t>
  </si>
  <si>
    <t xml:space="preserve">Auditor Notes</t>
  </si>
  <si>
    <t xml:space="preserve">SOD-2026001</t>
  </si>
  <si>
    <t xml:space="preserve">Oracle Fusion</t>
  </si>
  <si>
    <t xml:space="preserve">USR10000</t>
  </si>
  <si>
    <t xml:space="preserve">User.AD</t>
  </si>
  <si>
    <t xml:space="preserve">Role_A_Approver</t>
  </si>
  <si>
    <t xml:space="preserve">Role_C_Creator</t>
  </si>
  <si>
    <t xml:space="preserve">Create and Approve Purchase Orders</t>
  </si>
  <si>
    <t xml:space="preserve">Critical</t>
  </si>
  <si>
    <t xml:space="preserve">Procure-to-Pay</t>
  </si>
  <si>
    <t xml:space="preserve">Remove Role</t>
  </si>
  <si>
    <t xml:space="preserve">Owner A</t>
  </si>
  <si>
    <t xml:space="preserve">05/01/2026</t>
  </si>
  <si>
    <t xml:space="preserve">Open</t>
  </si>
  <si>
    <t xml:space="preserve">SOD-2026002</t>
  </si>
  <si>
    <t xml:space="preserve">USR10007</t>
  </si>
  <si>
    <t xml:space="preserve">User.BE</t>
  </si>
  <si>
    <t xml:space="preserve">Role_B_Approver</t>
  </si>
  <si>
    <t xml:space="preserve">Role_D_Creator</t>
  </si>
  <si>
    <t xml:space="preserve">Approve Invoices and Create Vendors</t>
  </si>
  <si>
    <t xml:space="preserve">High</t>
  </si>
  <si>
    <t xml:space="preserve">Order-to-Cash</t>
  </si>
  <si>
    <t xml:space="preserve">Add Compensating Control</t>
  </si>
  <si>
    <t xml:space="preserve">Owner B</t>
  </si>
  <si>
    <t xml:space="preserve">05/06/2026</t>
  </si>
  <si>
    <t xml:space="preserve">In Progress</t>
  </si>
  <si>
    <t xml:space="preserve">SOD-2026003</t>
  </si>
  <si>
    <t xml:space="preserve">SAP</t>
  </si>
  <si>
    <t xml:space="preserve">USR10014</t>
  </si>
  <si>
    <t xml:space="preserve">User.CF</t>
  </si>
  <si>
    <t xml:space="preserve">Role_C_Approver</t>
  </si>
  <si>
    <t xml:space="preserve">Role_E_Creator</t>
  </si>
  <si>
    <t xml:space="preserve">Post Journal Entries and Approve Journals</t>
  </si>
  <si>
    <t xml:space="preserve">Financial Close</t>
  </si>
  <si>
    <t xml:space="preserve">Accept Risk</t>
  </si>
  <si>
    <t xml:space="preserve">Owner C</t>
  </si>
  <si>
    <t xml:space="preserve">05/11/2026</t>
  </si>
  <si>
    <t xml:space="preserve">SOD-2026004</t>
  </si>
  <si>
    <t xml:space="preserve">USR10021</t>
  </si>
  <si>
    <t xml:space="preserve">User.DG</t>
  </si>
  <si>
    <t xml:space="preserve">Role_D_Approver</t>
  </si>
  <si>
    <t xml:space="preserve">Role_F_Creator</t>
  </si>
  <si>
    <t xml:space="preserve">Create and Approve Expense Reports</t>
  </si>
  <si>
    <t xml:space="preserve">Medium</t>
  </si>
  <si>
    <t xml:space="preserve">Payroll</t>
  </si>
  <si>
    <t xml:space="preserve">Owner D</t>
  </si>
  <si>
    <t xml:space="preserve">05/16/2026</t>
  </si>
  <si>
    <t xml:space="preserve">Closed</t>
  </si>
  <si>
    <t xml:space="preserve">SOD-2026005</t>
  </si>
  <si>
    <t xml:space="preserve">USR10028</t>
  </si>
  <si>
    <t xml:space="preserve">User.EH</t>
  </si>
  <si>
    <t xml:space="preserve">Role_E_Approver</t>
  </si>
  <si>
    <t xml:space="preserve">Role_G_Creator</t>
  </si>
  <si>
    <t xml:space="preserve">Manage Fixed Assets and Approve Depreciation</t>
  </si>
  <si>
    <t xml:space="preserve">Fixed Assets</t>
  </si>
  <si>
    <t xml:space="preserve">Owner E</t>
  </si>
  <si>
    <t xml:space="preserve">05/21/2026</t>
  </si>
  <si>
    <t xml:space="preserve">Risk Accepted</t>
  </si>
  <si>
    <t xml:space="preserve">SOD-2026006</t>
  </si>
  <si>
    <t xml:space="preserve">USR10035</t>
  </si>
  <si>
    <t xml:space="preserve">User.FI</t>
  </si>
  <si>
    <t xml:space="preserve">Role_F_Approver</t>
  </si>
  <si>
    <t xml:space="preserve">Role_H_Creator</t>
  </si>
  <si>
    <t xml:space="preserve">Create Purchase Requisition and Approve PO</t>
  </si>
  <si>
    <t xml:space="preserve">Owner F</t>
  </si>
  <si>
    <t xml:space="preserve">05/26/2026</t>
  </si>
  <si>
    <t xml:space="preserve">SOD-2026007</t>
  </si>
  <si>
    <t xml:space="preserve">USR10042</t>
  </si>
  <si>
    <t xml:space="preserve">User.GJ</t>
  </si>
  <si>
    <t xml:space="preserve">Role_G_Approver</t>
  </si>
  <si>
    <t xml:space="preserve">Role_I_Creator</t>
  </si>
  <si>
    <t xml:space="preserve">Manage Bank Accounts and Approve Payments</t>
  </si>
  <si>
    <t xml:space="preserve">General Ledger</t>
  </si>
  <si>
    <t xml:space="preserve">Owner G</t>
  </si>
  <si>
    <t xml:space="preserve">05/31/2026</t>
  </si>
  <si>
    <t xml:space="preserve">SOD-2026008</t>
  </si>
  <si>
    <t xml:space="preserve">USR10049</t>
  </si>
  <si>
    <t xml:space="preserve">User.HK</t>
  </si>
  <si>
    <t xml:space="preserve">Role_H_Approver</t>
  </si>
  <si>
    <t xml:space="preserve">Role_J_Creator</t>
  </si>
  <si>
    <t xml:space="preserve">Access Payroll and Manage Employee Data</t>
  </si>
  <si>
    <t xml:space="preserve">Treasury</t>
  </si>
  <si>
    <t xml:space="preserve">Owner H</t>
  </si>
  <si>
    <t xml:space="preserve">06/05/2026</t>
  </si>
  <si>
    <t xml:space="preserve">SOD-2026009</t>
  </si>
  <si>
    <t xml:space="preserve">Other</t>
  </si>
  <si>
    <t xml:space="preserve">USR10056</t>
  </si>
  <si>
    <t xml:space="preserve">User.IL</t>
  </si>
  <si>
    <t xml:space="preserve">Role_I_Approver</t>
  </si>
  <si>
    <t xml:space="preserve">Role_K_Creator</t>
  </si>
  <si>
    <t xml:space="preserve">Create Vendors and Process Payments</t>
  </si>
  <si>
    <t xml:space="preserve">Low</t>
  </si>
  <si>
    <t xml:space="preserve">HR</t>
  </si>
  <si>
    <t xml:space="preserve">Owner I</t>
  </si>
  <si>
    <t xml:space="preserve">06/10/2026</t>
  </si>
  <si>
    <t xml:space="preserve">SOD-2026010</t>
  </si>
  <si>
    <t xml:space="preserve">USR10063</t>
  </si>
  <si>
    <t xml:space="preserve">User.JM</t>
  </si>
  <si>
    <t xml:space="preserve">Role_J_Approver</t>
  </si>
  <si>
    <t xml:space="preserve">Role_L_Creator</t>
  </si>
  <si>
    <t xml:space="preserve">Approve Goods Receipts and Create Invoices</t>
  </si>
  <si>
    <t xml:space="preserve">Accounts Payable</t>
  </si>
  <si>
    <t xml:space="preserve">Owner J</t>
  </si>
  <si>
    <t xml:space="preserve">06/15/2026</t>
  </si>
  <si>
    <t xml:space="preserve">SOD-2026011</t>
  </si>
  <si>
    <t xml:space="preserve">USR10070</t>
  </si>
  <si>
    <t xml:space="preserve">User.KN</t>
  </si>
  <si>
    <t xml:space="preserve">Role_K_Approver</t>
  </si>
  <si>
    <t xml:space="preserve">Role_M_Creator</t>
  </si>
  <si>
    <t xml:space="preserve">Create JEs and Perform Bank Reconciliation</t>
  </si>
  <si>
    <t xml:space="preserve">06/20/2026</t>
  </si>
  <si>
    <t xml:space="preserve">SOD-2026012</t>
  </si>
  <si>
    <t xml:space="preserve">USR10077</t>
  </si>
  <si>
    <t xml:space="preserve">User.LO</t>
  </si>
  <si>
    <t xml:space="preserve">Role_L_Approver</t>
  </si>
  <si>
    <t xml:space="preserve">Role_N_Creator</t>
  </si>
  <si>
    <t xml:space="preserve">Manage User Access and Approve Transactions</t>
  </si>
  <si>
    <t xml:space="preserve">06/25/2026</t>
  </si>
  <si>
    <t xml:space="preserve">SOD-2026013</t>
  </si>
  <si>
    <t xml:space="preserve">USR10084</t>
  </si>
  <si>
    <t xml:space="preserve">User.MP</t>
  </si>
  <si>
    <t xml:space="preserve">Role_M_Approver</t>
  </si>
  <si>
    <t xml:space="preserve">Role_O_Creator</t>
  </si>
  <si>
    <t xml:space="preserve">Create and Release Customer Invoices</t>
  </si>
  <si>
    <t xml:space="preserve">06/30/2026</t>
  </si>
  <si>
    <t xml:space="preserve">SOD-2026014</t>
  </si>
  <si>
    <t xml:space="preserve">USR10091</t>
  </si>
  <si>
    <t xml:space="preserve">User.NQ</t>
  </si>
  <si>
    <t xml:space="preserve">Role_N_Approver</t>
  </si>
  <si>
    <t xml:space="preserve">Role_P_Creator</t>
  </si>
  <si>
    <t xml:space="preserve">Process Refunds and Approve Credit Memos</t>
  </si>
  <si>
    <t xml:space="preserve">07/05/2026</t>
  </si>
  <si>
    <t xml:space="preserve">SOD-2026015</t>
  </si>
  <si>
    <t xml:space="preserve">USR10098</t>
  </si>
  <si>
    <t xml:space="preserve">User.OR</t>
  </si>
  <si>
    <t xml:space="preserve">Role_O_Approver</t>
  </si>
  <si>
    <t xml:space="preserve">Role_Q_Creator</t>
  </si>
  <si>
    <t xml:space="preserve">Manage Cost Centers and Approve Allocations</t>
  </si>
  <si>
    <t xml:space="preserve">07/10/2026</t>
  </si>
  <si>
    <t xml:space="preserve">SOD-2026016</t>
  </si>
  <si>
    <t xml:space="preserve">USR10105</t>
  </si>
  <si>
    <t xml:space="preserve">User.PS</t>
  </si>
  <si>
    <t xml:space="preserve">Role_P_Approver</t>
  </si>
  <si>
    <t xml:space="preserve">Role_R_Creator</t>
  </si>
  <si>
    <t xml:space="preserve">Create and Approve Contracts</t>
  </si>
  <si>
    <t xml:space="preserve">07/15/2026</t>
  </si>
  <si>
    <t xml:space="preserve">SOD-2026017</t>
  </si>
  <si>
    <t xml:space="preserve">USR10112</t>
  </si>
  <si>
    <t xml:space="preserve">User.QT</t>
  </si>
  <si>
    <t xml:space="preserve">Role_Q_Approver</t>
  </si>
  <si>
    <t xml:space="preserve">Role_S_Creator</t>
  </si>
  <si>
    <t xml:space="preserve">Access GL and Approve Financial Reports</t>
  </si>
  <si>
    <t xml:space="preserve">07/20/2026</t>
  </si>
  <si>
    <t xml:space="preserve">SOD-2026018</t>
  </si>
  <si>
    <t xml:space="preserve">USR10119</t>
  </si>
  <si>
    <t xml:space="preserve">User.RU</t>
  </si>
  <si>
    <t xml:space="preserve">Role_R_Approver</t>
  </si>
  <si>
    <t xml:space="preserve">Role_T_Creator</t>
  </si>
  <si>
    <t xml:space="preserve">Manage Procurement and Approve Invoices</t>
  </si>
  <si>
    <t xml:space="preserve">07/25/2026</t>
  </si>
  <si>
    <t xml:space="preserve">SOD-2026019</t>
  </si>
  <si>
    <t xml:space="preserve">USR10126</t>
  </si>
  <si>
    <t xml:space="preserve">User.SV</t>
  </si>
  <si>
    <t xml:space="preserve">Role_S_Approver</t>
  </si>
  <si>
    <t xml:space="preserve">Role_U_Creator</t>
  </si>
  <si>
    <t xml:space="preserve">Create and Modify Master Data</t>
  </si>
  <si>
    <t xml:space="preserve">07/30/2026</t>
  </si>
  <si>
    <t xml:space="preserve">SOD-2026020</t>
  </si>
  <si>
    <t xml:space="preserve">USR10133</t>
  </si>
  <si>
    <t xml:space="preserve">User.TW</t>
  </si>
  <si>
    <t xml:space="preserve">Role_T_Approver</t>
  </si>
  <si>
    <t xml:space="preserve">Role_V_Creator</t>
  </si>
  <si>
    <t xml:space="preserve">Process Payments and Reconcile Accounts</t>
  </si>
  <si>
    <t xml:space="preserve">08/04/2026</t>
  </si>
  <si>
    <t xml:space="preserve">SOD-2026021</t>
  </si>
  <si>
    <t xml:space="preserve">USR10140</t>
  </si>
  <si>
    <t xml:space="preserve">User.UX</t>
  </si>
  <si>
    <t xml:space="preserve">Role_U_Approver</t>
  </si>
  <si>
    <t xml:space="preserve">Role_W_Creator</t>
  </si>
  <si>
    <t xml:space="preserve">Approve and Post Payroll</t>
  </si>
  <si>
    <t xml:space="preserve">08/09/2026</t>
  </si>
  <si>
    <t xml:space="preserve">SOD-2026022</t>
  </si>
  <si>
    <t xml:space="preserve">USR10147</t>
  </si>
  <si>
    <t xml:space="preserve">User.VY</t>
  </si>
  <si>
    <t xml:space="preserve">Role_V_Approver</t>
  </si>
  <si>
    <t xml:space="preserve">Role_X_Creator</t>
  </si>
  <si>
    <t xml:space="preserve">Manage Tax Data and Submit Returns</t>
  </si>
  <si>
    <t xml:space="preserve">08/14/2026</t>
  </si>
  <si>
    <t xml:space="preserve">SOD-2026023</t>
  </si>
  <si>
    <t xml:space="preserve">USR10154</t>
  </si>
  <si>
    <t xml:space="preserve">User.WZ</t>
  </si>
  <si>
    <t xml:space="preserve">Role_W_Approver</t>
  </si>
  <si>
    <t xml:space="preserve">Role_Y_Creator</t>
  </si>
  <si>
    <t xml:space="preserve">Create and Approve Intercompany Transactions</t>
  </si>
  <si>
    <t xml:space="preserve">08/19/2026</t>
  </si>
  <si>
    <t xml:space="preserve">SOD-2026024</t>
  </si>
  <si>
    <t xml:space="preserve">USR10161</t>
  </si>
  <si>
    <t xml:space="preserve">User.XA</t>
  </si>
  <si>
    <t xml:space="preserve">Role_X_Approver</t>
  </si>
  <si>
    <t xml:space="preserve">Role_Z_Creator</t>
  </si>
  <si>
    <t xml:space="preserve">Access Audit Logs and Modify Data</t>
  </si>
  <si>
    <t xml:space="preserve">08/24/2026</t>
  </si>
  <si>
    <t xml:space="preserve">SOD-2026025</t>
  </si>
  <si>
    <t xml:space="preserve">USR10168</t>
  </si>
  <si>
    <t xml:space="preserve">User.YB</t>
  </si>
  <si>
    <t xml:space="preserve">Role_Y_Approver</t>
  </si>
  <si>
    <t xml:space="preserve">Role_A_Creator</t>
  </si>
  <si>
    <t xml:space="preserve">Manage Inventory and Approve Write-offs</t>
  </si>
  <si>
    <t xml:space="preserve">08/29/2026</t>
  </si>
  <si>
    <t xml:space="preserve">SOD-2026026</t>
  </si>
  <si>
    <t xml:space="preserve">USR10175</t>
  </si>
  <si>
    <t xml:space="preserve">User.ZC</t>
  </si>
  <si>
    <t xml:space="preserve">Role_Z_Approver</t>
  </si>
  <si>
    <t xml:space="preserve">Role_B_Creator</t>
  </si>
  <si>
    <t xml:space="preserve">Create and Approve Budget Transfers</t>
  </si>
  <si>
    <t xml:space="preserve">09/03/2026</t>
  </si>
  <si>
    <t xml:space="preserve">SOD-2026027</t>
  </si>
  <si>
    <t xml:space="preserve">USR10182</t>
  </si>
  <si>
    <t xml:space="preserve">Process Receipts and Approve Invoices</t>
  </si>
  <si>
    <t xml:space="preserve">09/08/2026</t>
  </si>
  <si>
    <t xml:space="preserve">SOD-2026028</t>
  </si>
  <si>
    <t xml:space="preserve">USR10189</t>
  </si>
  <si>
    <t xml:space="preserve">Manage Assets and Process Disposals</t>
  </si>
  <si>
    <t xml:space="preserve">09/13/2026</t>
  </si>
  <si>
    <t xml:space="preserve">SOD-2026029</t>
  </si>
  <si>
    <t xml:space="preserve">USR10196</t>
  </si>
  <si>
    <t xml:space="preserve">Create and Release Purchase Orders</t>
  </si>
  <si>
    <t xml:space="preserve">09/18/2026</t>
  </si>
  <si>
    <t xml:space="preserve">SOD-2026030</t>
  </si>
  <si>
    <t xml:space="preserve">USR10203</t>
  </si>
  <si>
    <t xml:space="preserve">Approve Vendor Payments and Manage Vendors</t>
  </si>
  <si>
    <t xml:space="preserve">09/23/2026</t>
  </si>
  <si>
    <t xml:space="preserve">Compensating Controls Log</t>
  </si>
  <si>
    <t xml:space="preserve">Control Description</t>
  </si>
  <si>
    <t xml:space="preserve">Control Type</t>
  </si>
  <si>
    <t xml:space="preserve">Control Owner</t>
  </si>
  <si>
    <t xml:space="preserve">Frequency</t>
  </si>
  <si>
    <t xml:space="preserve">Evidence Location</t>
  </si>
  <si>
    <t xml:space="preserve">Last Tested Date</t>
  </si>
  <si>
    <t xml:space="preserve">Test Result</t>
  </si>
  <si>
    <t xml:space="preserve">Next Review Date</t>
  </si>
  <si>
    <t xml:space="preserve">Notes</t>
  </si>
  <si>
    <t xml:space="preserve">Monthly review of all PO approvals by Finance Manager</t>
  </si>
  <si>
    <t xml:space="preserve">Manual</t>
  </si>
  <si>
    <t xml:space="preserve">Control Owner A</t>
  </si>
  <si>
    <t xml:space="preserve">Monthly</t>
  </si>
  <si>
    <t xml:space="preserve">SharePoint/Controls/1</t>
  </si>
  <si>
    <t xml:space="preserve">03/01/2026</t>
  </si>
  <si>
    <t xml:space="preserve">Pass</t>
  </si>
  <si>
    <t xml:space="preserve">05/30/2026</t>
  </si>
  <si>
    <t xml:space="preserve">Weekly invoice approval report reviewed by AP Supervisor</t>
  </si>
  <si>
    <t xml:space="preserve">Automated</t>
  </si>
  <si>
    <t xml:space="preserve">Control Owner B</t>
  </si>
  <si>
    <t xml:space="preserve">Weekly</t>
  </si>
  <si>
    <t xml:space="preserve">SharePoint/Controls/2</t>
  </si>
  <si>
    <t xml:space="preserve">03/08/2026</t>
  </si>
  <si>
    <t xml:space="preserve">06/06/2026</t>
  </si>
  <si>
    <t xml:space="preserve">Daily exception report for unauthorized journal entries</t>
  </si>
  <si>
    <t xml:space="preserve">Control Owner C</t>
  </si>
  <si>
    <t xml:space="preserve">Daily</t>
  </si>
  <si>
    <t xml:space="preserve">SharePoint/Controls/3</t>
  </si>
  <si>
    <t xml:space="preserve">03/15/2026</t>
  </si>
  <si>
    <t xml:space="preserve">06/13/2026</t>
  </si>
  <si>
    <t xml:space="preserve">Bi-weekly expense report audit by Internal Audit</t>
  </si>
  <si>
    <t xml:space="preserve">Control Owner D</t>
  </si>
  <si>
    <t xml:space="preserve">Bi-weekly</t>
  </si>
  <si>
    <t xml:space="preserve">SharePoint/Controls/4</t>
  </si>
  <si>
    <t xml:space="preserve">03/22/2026</t>
  </si>
  <si>
    <t xml:space="preserve">Fail</t>
  </si>
  <si>
    <t xml:space="preserve">Quarterly fixed asset physical inventory verification</t>
  </si>
  <si>
    <t xml:space="preserve">Control Owner E</t>
  </si>
  <si>
    <t xml:space="preserve">Quarterly</t>
  </si>
  <si>
    <t xml:space="preserve">SharePoint/Controls/5</t>
  </si>
  <si>
    <t xml:space="preserve">03/29/2026</t>
  </si>
  <si>
    <t xml:space="preserve">06/27/2026</t>
  </si>
  <si>
    <t xml:space="preserve">Monthly purchase requisition approval log review</t>
  </si>
  <si>
    <t xml:space="preserve">Control Owner F</t>
  </si>
  <si>
    <t xml:space="preserve">SharePoint/Controls/6</t>
  </si>
  <si>
    <t xml:space="preserve">04/05/2026</t>
  </si>
  <si>
    <t xml:space="preserve">07/04/2026</t>
  </si>
  <si>
    <t xml:space="preserve">Weekly bank statement reconciliation by Treasury</t>
  </si>
  <si>
    <t xml:space="preserve">Control Owner G</t>
  </si>
  <si>
    <t xml:space="preserve">SharePoint/Controls/7</t>
  </si>
  <si>
    <t xml:space="preserve">04/12/2026</t>
  </si>
  <si>
    <t xml:space="preserve">Not Tested</t>
  </si>
  <si>
    <t xml:space="preserve">07/11/2026</t>
  </si>
  <si>
    <t xml:space="preserve">Monthly payroll variance report reviewed by HR Director</t>
  </si>
  <si>
    <t xml:space="preserve">Control Owner H</t>
  </si>
  <si>
    <t xml:space="preserve">SharePoint/Controls/8</t>
  </si>
  <si>
    <t xml:space="preserve">04/19/2026</t>
  </si>
  <si>
    <t xml:space="preserve">07/18/2026</t>
  </si>
  <si>
    <t xml:space="preserve">Daily vendor payment exception report</t>
  </si>
  <si>
    <t xml:space="preserve">SharePoint/Controls/9</t>
  </si>
  <si>
    <t xml:space="preserve">04/26/2026</t>
  </si>
  <si>
    <t xml:space="preserve">Weekly goods receipt matching report</t>
  </si>
  <si>
    <t xml:space="preserve">SharePoint/Controls/10</t>
  </si>
  <si>
    <t xml:space="preserve">05/03/2026</t>
  </si>
  <si>
    <t xml:space="preserve">08/01/2026</t>
  </si>
  <si>
    <t xml:space="preserve">Monthly GL reconciliation by Controller</t>
  </si>
  <si>
    <t xml:space="preserve">SharePoint/Controls/11</t>
  </si>
  <si>
    <t xml:space="preserve">05/10/2026</t>
  </si>
  <si>
    <t xml:space="preserve">08/08/2026</t>
  </si>
  <si>
    <t xml:space="preserve">Quarterly access certification by Security Team</t>
  </si>
  <si>
    <t xml:space="preserve">SharePoint/Controls/12</t>
  </si>
  <si>
    <t xml:space="preserve">05/17/2026</t>
  </si>
  <si>
    <t xml:space="preserve">08/15/2026</t>
  </si>
  <si>
    <t xml:space="preserve">Monthly customer invoice approval log</t>
  </si>
  <si>
    <t xml:space="preserve">SharePoint/Controls/13</t>
  </si>
  <si>
    <t xml:space="preserve">05/24/2026</t>
  </si>
  <si>
    <t xml:space="preserve">08/22/2026</t>
  </si>
  <si>
    <t xml:space="preserve">Weekly credit memo authorization report</t>
  </si>
  <si>
    <t xml:space="preserve">SharePoint/Controls/14</t>
  </si>
  <si>
    <t xml:space="preserve">Monthly cost center allocation review</t>
  </si>
  <si>
    <t xml:space="preserve">SharePoint/Controls/15</t>
  </si>
  <si>
    <t xml:space="preserve">06/07/2026</t>
  </si>
  <si>
    <t xml:space="preserve">09/05/2026</t>
  </si>
  <si>
    <t xml:space="preserve">SOD Remediation Executive Summary</t>
  </si>
  <si>
    <t xml:space="preserve">IZU Solutions LLC | Auto-calculated from Conflict Register</t>
  </si>
  <si>
    <t xml:space="preserve">Conflicts by Risk Level</t>
  </si>
  <si>
    <t xml:space="preserve">Category</t>
  </si>
  <si>
    <t xml:space="preserve">Count</t>
  </si>
  <si>
    <t xml:space="preserve">% of Total</t>
  </si>
  <si>
    <t xml:space="preserve">Conflicts by Status</t>
  </si>
  <si>
    <t xml:space="preserve">Conflicts by System</t>
  </si>
  <si>
    <t xml:space="preserve">  Overall Remediation Rate</t>
  </si>
  <si>
    <t xml:space="preserve">% Remediated (Closed / Total)</t>
  </si>
  <si>
    <t xml:space="preserve">Target: ≥ 80%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</si>
</sst>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%"/>
    <numFmt numFmtId="167" formatCode="0.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0"/>
      <charset val="1"/>
    </font>
    <font>
      <i val="true"/>
      <sz val="10"/>
      <color rgb="FFB3C6D9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1A1A2E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1"/>
      <color rgb="FF0C1B2E"/>
      <name val="Calibri"/>
      <family val="0"/>
      <charset val="1"/>
    </font>
    <font>
      <b val="true"/>
      <sz val="11"/>
      <color rgb="FF1A1A2E"/>
      <name val="Calibri"/>
      <family val="0"/>
      <charset val="1"/>
    </font>
    <font>
      <b val="true"/>
      <sz val="14"/>
      <color rgb="FF0C1B2E"/>
      <name val="Calibri"/>
      <family val="0"/>
      <charset val="1"/>
    </font>
    <font>
      <i val="true"/>
      <sz val="10"/>
      <color rgb="FF1A1A2E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C1B2E"/>
        <bgColor rgb="FF1A1A2E"/>
      </patternFill>
    </fill>
    <fill>
      <patternFill patternType="solid">
        <fgColor rgb="FFF7F8FC"/>
        <bgColor rgb="FFFFFFFF"/>
      </patternFill>
    </fill>
    <fill>
      <patternFill patternType="solid">
        <fgColor rgb="FFFFFFFF"/>
        <bgColor rgb="FFF7F8FC"/>
      </patternFill>
    </fill>
    <fill>
      <patternFill patternType="solid">
        <fgColor rgb="FF1A3A5C"/>
        <bgColor rgb="FF333399"/>
      </patternFill>
    </fill>
    <fill>
      <patternFill patternType="solid">
        <fgColor rgb="FFD5F5E3"/>
        <bgColor rgb="FFEAEC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4">
    <dxf>
      <fill>
        <patternFill patternType="solid">
          <fgColor rgb="FF0C1B2E"/>
          <bgColor rgb="FF000000"/>
        </patternFill>
      </fill>
    </dxf>
    <dxf>
      <fill>
        <patternFill patternType="solid">
          <fgColor rgb="FFF7F8FC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A1A2E"/>
          <bgColor rgb="FF000000"/>
        </patternFill>
      </fill>
    </dxf>
    <dxf>
      <fill>
        <patternFill patternType="solid">
          <fgColor rgb="FFD5F5E3"/>
          <bgColor rgb="FF000000"/>
        </patternFill>
      </fill>
    </dxf>
    <dxf>
      <fill>
        <patternFill patternType="solid">
          <fgColor rgb="FFFADBD8"/>
          <bgColor rgb="FF000000"/>
        </patternFill>
      </fill>
    </dxf>
    <dxf>
      <fill>
        <patternFill patternType="solid">
          <fgColor rgb="FFFCF3CF"/>
          <bgColor rgb="FF000000"/>
        </patternFill>
      </fill>
    </dxf>
    <dxf>
      <fill>
        <patternFill patternType="solid">
          <fgColor rgb="FFFDEBD0"/>
          <bgColor rgb="FF000000"/>
        </patternFill>
      </fill>
    </dxf>
    <dxf>
      <fill>
        <patternFill patternType="solid">
          <fgColor rgb="FFEAECEE"/>
          <bgColor rgb="FF000000"/>
        </patternFill>
      </fill>
    </dxf>
    <dxf>
      <fill>
        <patternFill>
          <bgColor rgb="FFFADBD8"/>
        </patternFill>
      </fill>
    </dxf>
    <dxf>
      <fill>
        <patternFill>
          <bgColor rgb="FFFDEBD0"/>
        </patternFill>
      </fill>
    </dxf>
    <dxf>
      <fill>
        <patternFill>
          <bgColor rgb="FFFCF3CF"/>
        </patternFill>
      </fill>
    </dxf>
    <dxf>
      <fill>
        <patternFill>
          <bgColor rgb="FFD5F5E3"/>
        </patternFill>
      </fill>
    </dxf>
    <dxf>
      <fill>
        <patternFill>
          <bgColor rgb="FFEAECE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3CF"/>
      <rgbColor rgb="FFEAECEE"/>
      <rgbColor rgb="FF660066"/>
      <rgbColor rgb="FFFF8080"/>
      <rgbColor rgb="FF0066CC"/>
      <rgbColor rgb="FFB3C6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7F8FC"/>
      <rgbColor rgb="FFD5F5E3"/>
      <rgbColor rgb="FFFDEBD0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A3A5C"/>
      <rgbColor rgb="FF339966"/>
      <rgbColor rgb="FF0C1B2E"/>
      <rgbColor rgb="FF333300"/>
      <rgbColor rgb="FF993300"/>
      <rgbColor rgb="FF993366"/>
      <rgbColor rgb="FF333399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4"/>
    <col collapsed="false" customWidth="true" hidden="false" outlineLevel="0" max="3" min="3" style="0" width="12"/>
    <col collapsed="false" customWidth="true" hidden="false" outlineLevel="0" max="4" min="4" style="0" width="16"/>
    <col collapsed="false" customWidth="true" hidden="false" outlineLevel="0" max="6" min="5" style="0" width="20"/>
    <col collapsed="false" customWidth="true" hidden="false" outlineLevel="0" max="7" min="7" style="0" width="38"/>
    <col collapsed="false" customWidth="true" hidden="false" outlineLevel="0" max="8" min="8" style="0" width="12"/>
    <col collapsed="false" customWidth="true" hidden="false" outlineLevel="0" max="9" min="9" style="0" width="18"/>
    <col collapsed="false" customWidth="true" hidden="false" outlineLevel="0" max="10" min="10" style="0" width="22"/>
    <col collapsed="false" customWidth="true" hidden="false" outlineLevel="0" max="11" min="11" style="0" width="18"/>
    <col collapsed="false" customWidth="true" hidden="false" outlineLevel="0" max="12" min="12" style="0" width="12"/>
    <col collapsed="false" customWidth="true" hidden="false" outlineLevel="0" max="13" min="13" style="0" width="14"/>
    <col collapsed="false" customWidth="true" hidden="false" outlineLevel="0" max="14" min="14" style="0" width="28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27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customFormat="false" ht="27.75" hidden="false" customHeight="true" outlineLevel="0" collapsed="false">
      <c r="A4" s="4" t="s">
        <v>16</v>
      </c>
      <c r="B4" s="4" t="s">
        <v>17</v>
      </c>
      <c r="C4" s="4" t="s">
        <v>18</v>
      </c>
      <c r="D4" s="4" t="s">
        <v>19</v>
      </c>
      <c r="E4" s="5" t="s">
        <v>20</v>
      </c>
      <c r="F4" s="5" t="s">
        <v>21</v>
      </c>
      <c r="G4" s="5" t="s">
        <v>22</v>
      </c>
      <c r="H4" s="4" t="s">
        <v>23</v>
      </c>
      <c r="I4" s="4" t="s">
        <v>24</v>
      </c>
      <c r="J4" s="5" t="s">
        <v>25</v>
      </c>
      <c r="K4" s="4" t="s">
        <v>26</v>
      </c>
      <c r="L4" s="4" t="s">
        <v>27</v>
      </c>
      <c r="M4" s="5" t="s">
        <v>28</v>
      </c>
      <c r="N4" s="5"/>
    </row>
    <row r="5" customFormat="false" ht="27.75" hidden="false" customHeight="true" outlineLevel="0" collapsed="false">
      <c r="A5" s="6" t="s">
        <v>29</v>
      </c>
      <c r="B5" s="6" t="s">
        <v>17</v>
      </c>
      <c r="C5" s="6" t="s">
        <v>30</v>
      </c>
      <c r="D5" s="6" t="s">
        <v>31</v>
      </c>
      <c r="E5" s="7" t="s">
        <v>32</v>
      </c>
      <c r="F5" s="7" t="s">
        <v>33</v>
      </c>
      <c r="G5" s="7" t="s">
        <v>34</v>
      </c>
      <c r="H5" s="6" t="s">
        <v>35</v>
      </c>
      <c r="I5" s="6" t="s">
        <v>36</v>
      </c>
      <c r="J5" s="7" t="s">
        <v>37</v>
      </c>
      <c r="K5" s="6" t="s">
        <v>38</v>
      </c>
      <c r="L5" s="6" t="s">
        <v>39</v>
      </c>
      <c r="M5" s="7" t="s">
        <v>40</v>
      </c>
      <c r="N5" s="7"/>
    </row>
    <row r="6" customFormat="false" ht="27.75" hidden="false" customHeight="true" outlineLevel="0" collapsed="false">
      <c r="A6" s="4" t="s">
        <v>41</v>
      </c>
      <c r="B6" s="4" t="s">
        <v>42</v>
      </c>
      <c r="C6" s="4" t="s">
        <v>43</v>
      </c>
      <c r="D6" s="4" t="s">
        <v>44</v>
      </c>
      <c r="E6" s="5" t="s">
        <v>45</v>
      </c>
      <c r="F6" s="5" t="s">
        <v>46</v>
      </c>
      <c r="G6" s="5" t="s">
        <v>47</v>
      </c>
      <c r="H6" s="4" t="s">
        <v>35</v>
      </c>
      <c r="I6" s="4" t="s">
        <v>48</v>
      </c>
      <c r="J6" s="5" t="s">
        <v>49</v>
      </c>
      <c r="K6" s="4" t="s">
        <v>50</v>
      </c>
      <c r="L6" s="4" t="s">
        <v>51</v>
      </c>
      <c r="M6" s="5" t="s">
        <v>28</v>
      </c>
      <c r="N6" s="5"/>
    </row>
    <row r="7" customFormat="false" ht="27.75" hidden="false" customHeight="true" outlineLevel="0" collapsed="false">
      <c r="A7" s="6" t="s">
        <v>52</v>
      </c>
      <c r="B7" s="6" t="s">
        <v>17</v>
      </c>
      <c r="C7" s="6" t="s">
        <v>53</v>
      </c>
      <c r="D7" s="6" t="s">
        <v>54</v>
      </c>
      <c r="E7" s="7" t="s">
        <v>55</v>
      </c>
      <c r="F7" s="7" t="s">
        <v>56</v>
      </c>
      <c r="G7" s="7" t="s">
        <v>57</v>
      </c>
      <c r="H7" s="6" t="s">
        <v>58</v>
      </c>
      <c r="I7" s="6" t="s">
        <v>59</v>
      </c>
      <c r="J7" s="7" t="s">
        <v>25</v>
      </c>
      <c r="K7" s="6" t="s">
        <v>60</v>
      </c>
      <c r="L7" s="6" t="s">
        <v>61</v>
      </c>
      <c r="M7" s="7" t="s">
        <v>62</v>
      </c>
      <c r="N7" s="7"/>
    </row>
    <row r="8" customFormat="false" ht="27.75" hidden="false" customHeight="true" outlineLevel="0" collapsed="false">
      <c r="A8" s="4" t="s">
        <v>63</v>
      </c>
      <c r="B8" s="4" t="s">
        <v>42</v>
      </c>
      <c r="C8" s="4" t="s">
        <v>64</v>
      </c>
      <c r="D8" s="4" t="s">
        <v>65</v>
      </c>
      <c r="E8" s="5" t="s">
        <v>66</v>
      </c>
      <c r="F8" s="5" t="s">
        <v>67</v>
      </c>
      <c r="G8" s="5" t="s">
        <v>68</v>
      </c>
      <c r="H8" s="4" t="s">
        <v>23</v>
      </c>
      <c r="I8" s="4" t="s">
        <v>69</v>
      </c>
      <c r="J8" s="5" t="s">
        <v>37</v>
      </c>
      <c r="K8" s="4" t="s">
        <v>70</v>
      </c>
      <c r="L8" s="4" t="s">
        <v>71</v>
      </c>
      <c r="M8" s="5" t="s">
        <v>72</v>
      </c>
      <c r="N8" s="5"/>
    </row>
    <row r="9" customFormat="false" ht="27.75" hidden="false" customHeight="true" outlineLevel="0" collapsed="false">
      <c r="A9" s="6" t="s">
        <v>73</v>
      </c>
      <c r="B9" s="6" t="s">
        <v>17</v>
      </c>
      <c r="C9" s="6" t="s">
        <v>74</v>
      </c>
      <c r="D9" s="6" t="s">
        <v>75</v>
      </c>
      <c r="E9" s="7" t="s">
        <v>76</v>
      </c>
      <c r="F9" s="7" t="s">
        <v>77</v>
      </c>
      <c r="G9" s="7" t="s">
        <v>78</v>
      </c>
      <c r="H9" s="6" t="s">
        <v>35</v>
      </c>
      <c r="I9" s="6" t="s">
        <v>24</v>
      </c>
      <c r="J9" s="7" t="s">
        <v>25</v>
      </c>
      <c r="K9" s="6" t="s">
        <v>79</v>
      </c>
      <c r="L9" s="6" t="s">
        <v>80</v>
      </c>
      <c r="M9" s="7" t="s">
        <v>40</v>
      </c>
      <c r="N9" s="7"/>
    </row>
    <row r="10" customFormat="false" ht="27.75" hidden="false" customHeight="true" outlineLevel="0" collapsed="false">
      <c r="A10" s="4" t="s">
        <v>81</v>
      </c>
      <c r="B10" s="4" t="s">
        <v>42</v>
      </c>
      <c r="C10" s="4" t="s">
        <v>82</v>
      </c>
      <c r="D10" s="4" t="s">
        <v>83</v>
      </c>
      <c r="E10" s="5" t="s">
        <v>84</v>
      </c>
      <c r="F10" s="5" t="s">
        <v>85</v>
      </c>
      <c r="G10" s="5" t="s">
        <v>86</v>
      </c>
      <c r="H10" s="4" t="s">
        <v>58</v>
      </c>
      <c r="I10" s="4" t="s">
        <v>87</v>
      </c>
      <c r="J10" s="5" t="s">
        <v>49</v>
      </c>
      <c r="K10" s="4" t="s">
        <v>88</v>
      </c>
      <c r="L10" s="4" t="s">
        <v>89</v>
      </c>
      <c r="M10" s="5" t="s">
        <v>28</v>
      </c>
      <c r="N10" s="5"/>
    </row>
    <row r="11" customFormat="false" ht="27.75" hidden="false" customHeight="true" outlineLevel="0" collapsed="false">
      <c r="A11" s="6" t="s">
        <v>90</v>
      </c>
      <c r="B11" s="6" t="s">
        <v>17</v>
      </c>
      <c r="C11" s="6" t="s">
        <v>91</v>
      </c>
      <c r="D11" s="6" t="s">
        <v>92</v>
      </c>
      <c r="E11" s="7" t="s">
        <v>93</v>
      </c>
      <c r="F11" s="7" t="s">
        <v>94</v>
      </c>
      <c r="G11" s="7" t="s">
        <v>95</v>
      </c>
      <c r="H11" s="6" t="s">
        <v>23</v>
      </c>
      <c r="I11" s="6" t="s">
        <v>96</v>
      </c>
      <c r="J11" s="7" t="s">
        <v>25</v>
      </c>
      <c r="K11" s="6" t="s">
        <v>97</v>
      </c>
      <c r="L11" s="6" t="s">
        <v>98</v>
      </c>
      <c r="M11" s="7" t="s">
        <v>62</v>
      </c>
      <c r="N11" s="7"/>
    </row>
    <row r="12" customFormat="false" ht="27.75" hidden="false" customHeight="true" outlineLevel="0" collapsed="false">
      <c r="A12" s="4" t="s">
        <v>99</v>
      </c>
      <c r="B12" s="4" t="s">
        <v>100</v>
      </c>
      <c r="C12" s="4" t="s">
        <v>101</v>
      </c>
      <c r="D12" s="4" t="s">
        <v>102</v>
      </c>
      <c r="E12" s="5" t="s">
        <v>103</v>
      </c>
      <c r="F12" s="5" t="s">
        <v>104</v>
      </c>
      <c r="G12" s="5" t="s">
        <v>105</v>
      </c>
      <c r="H12" s="4" t="s">
        <v>106</v>
      </c>
      <c r="I12" s="4" t="s">
        <v>107</v>
      </c>
      <c r="J12" s="5" t="s">
        <v>37</v>
      </c>
      <c r="K12" s="4" t="s">
        <v>108</v>
      </c>
      <c r="L12" s="4" t="s">
        <v>109</v>
      </c>
      <c r="M12" s="5" t="s">
        <v>28</v>
      </c>
      <c r="N12" s="5"/>
    </row>
    <row r="13" customFormat="false" ht="27.75" hidden="false" customHeight="true" outlineLevel="0" collapsed="false">
      <c r="A13" s="6" t="s">
        <v>110</v>
      </c>
      <c r="B13" s="6" t="s">
        <v>17</v>
      </c>
      <c r="C13" s="6" t="s">
        <v>111</v>
      </c>
      <c r="D13" s="6" t="s">
        <v>112</v>
      </c>
      <c r="E13" s="7" t="s">
        <v>113</v>
      </c>
      <c r="F13" s="7" t="s">
        <v>114</v>
      </c>
      <c r="G13" s="7" t="s">
        <v>115</v>
      </c>
      <c r="H13" s="6" t="s">
        <v>35</v>
      </c>
      <c r="I13" s="6" t="s">
        <v>116</v>
      </c>
      <c r="J13" s="7" t="s">
        <v>25</v>
      </c>
      <c r="K13" s="6" t="s">
        <v>117</v>
      </c>
      <c r="L13" s="6" t="s">
        <v>118</v>
      </c>
      <c r="M13" s="7" t="s">
        <v>40</v>
      </c>
      <c r="N13" s="7"/>
    </row>
    <row r="14" customFormat="false" ht="27.75" hidden="false" customHeight="true" outlineLevel="0" collapsed="false">
      <c r="A14" s="4" t="s">
        <v>119</v>
      </c>
      <c r="B14" s="4" t="s">
        <v>42</v>
      </c>
      <c r="C14" s="4" t="s">
        <v>120</v>
      </c>
      <c r="D14" s="4" t="s">
        <v>121</v>
      </c>
      <c r="E14" s="5" t="s">
        <v>122</v>
      </c>
      <c r="F14" s="5" t="s">
        <v>123</v>
      </c>
      <c r="G14" s="5" t="s">
        <v>124</v>
      </c>
      <c r="H14" s="4" t="s">
        <v>58</v>
      </c>
      <c r="I14" s="4" t="s">
        <v>24</v>
      </c>
      <c r="J14" s="5" t="s">
        <v>25</v>
      </c>
      <c r="K14" s="4" t="s">
        <v>26</v>
      </c>
      <c r="L14" s="4" t="s">
        <v>125</v>
      </c>
      <c r="M14" s="5" t="s">
        <v>28</v>
      </c>
      <c r="N14" s="5"/>
    </row>
    <row r="15" customFormat="false" ht="27.75" hidden="false" customHeight="true" outlineLevel="0" collapsed="false">
      <c r="A15" s="6" t="s">
        <v>126</v>
      </c>
      <c r="B15" s="6" t="s">
        <v>17</v>
      </c>
      <c r="C15" s="6" t="s">
        <v>127</v>
      </c>
      <c r="D15" s="6" t="s">
        <v>128</v>
      </c>
      <c r="E15" s="7" t="s">
        <v>129</v>
      </c>
      <c r="F15" s="7" t="s">
        <v>130</v>
      </c>
      <c r="G15" s="7" t="s">
        <v>131</v>
      </c>
      <c r="H15" s="6" t="s">
        <v>23</v>
      </c>
      <c r="I15" s="6" t="s">
        <v>36</v>
      </c>
      <c r="J15" s="7" t="s">
        <v>37</v>
      </c>
      <c r="K15" s="6" t="s">
        <v>38</v>
      </c>
      <c r="L15" s="6" t="s">
        <v>132</v>
      </c>
      <c r="M15" s="7" t="s">
        <v>40</v>
      </c>
      <c r="N15" s="7"/>
    </row>
    <row r="16" customFormat="false" ht="27.75" hidden="false" customHeight="true" outlineLevel="0" collapsed="false">
      <c r="A16" s="4" t="s">
        <v>133</v>
      </c>
      <c r="B16" s="4" t="s">
        <v>42</v>
      </c>
      <c r="C16" s="4" t="s">
        <v>134</v>
      </c>
      <c r="D16" s="4" t="s">
        <v>135</v>
      </c>
      <c r="E16" s="5" t="s">
        <v>136</v>
      </c>
      <c r="F16" s="5" t="s">
        <v>137</v>
      </c>
      <c r="G16" s="5" t="s">
        <v>138</v>
      </c>
      <c r="H16" s="4" t="s">
        <v>35</v>
      </c>
      <c r="I16" s="4" t="s">
        <v>48</v>
      </c>
      <c r="J16" s="5" t="s">
        <v>25</v>
      </c>
      <c r="K16" s="4" t="s">
        <v>50</v>
      </c>
      <c r="L16" s="4" t="s">
        <v>139</v>
      </c>
      <c r="M16" s="5" t="s">
        <v>62</v>
      </c>
      <c r="N16" s="5"/>
    </row>
    <row r="17" customFormat="false" ht="27.75" hidden="false" customHeight="true" outlineLevel="0" collapsed="false">
      <c r="A17" s="6" t="s">
        <v>140</v>
      </c>
      <c r="B17" s="6" t="s">
        <v>17</v>
      </c>
      <c r="C17" s="6" t="s">
        <v>141</v>
      </c>
      <c r="D17" s="6" t="s">
        <v>142</v>
      </c>
      <c r="E17" s="7" t="s">
        <v>143</v>
      </c>
      <c r="F17" s="7" t="s">
        <v>144</v>
      </c>
      <c r="G17" s="7" t="s">
        <v>145</v>
      </c>
      <c r="H17" s="6" t="s">
        <v>35</v>
      </c>
      <c r="I17" s="6" t="s">
        <v>59</v>
      </c>
      <c r="J17" s="7" t="s">
        <v>49</v>
      </c>
      <c r="K17" s="6" t="s">
        <v>60</v>
      </c>
      <c r="L17" s="6" t="s">
        <v>146</v>
      </c>
      <c r="M17" s="7" t="s">
        <v>72</v>
      </c>
      <c r="N17" s="7"/>
    </row>
    <row r="18" customFormat="false" ht="27.75" hidden="false" customHeight="true" outlineLevel="0" collapsed="false">
      <c r="A18" s="4" t="s">
        <v>147</v>
      </c>
      <c r="B18" s="4" t="s">
        <v>17</v>
      </c>
      <c r="C18" s="4" t="s">
        <v>148</v>
      </c>
      <c r="D18" s="4" t="s">
        <v>149</v>
      </c>
      <c r="E18" s="5" t="s">
        <v>150</v>
      </c>
      <c r="F18" s="5" t="s">
        <v>151</v>
      </c>
      <c r="G18" s="5" t="s">
        <v>152</v>
      </c>
      <c r="H18" s="4" t="s">
        <v>58</v>
      </c>
      <c r="I18" s="4" t="s">
        <v>69</v>
      </c>
      <c r="J18" s="5" t="s">
        <v>37</v>
      </c>
      <c r="K18" s="4" t="s">
        <v>70</v>
      </c>
      <c r="L18" s="4" t="s">
        <v>153</v>
      </c>
      <c r="M18" s="5" t="s">
        <v>28</v>
      </c>
      <c r="N18" s="5"/>
    </row>
    <row r="19" customFormat="false" ht="27.75" hidden="false" customHeight="true" outlineLevel="0" collapsed="false">
      <c r="A19" s="6" t="s">
        <v>154</v>
      </c>
      <c r="B19" s="6" t="s">
        <v>42</v>
      </c>
      <c r="C19" s="6" t="s">
        <v>155</v>
      </c>
      <c r="D19" s="6" t="s">
        <v>156</v>
      </c>
      <c r="E19" s="7" t="s">
        <v>157</v>
      </c>
      <c r="F19" s="7" t="s">
        <v>158</v>
      </c>
      <c r="G19" s="7" t="s">
        <v>159</v>
      </c>
      <c r="H19" s="6" t="s">
        <v>106</v>
      </c>
      <c r="I19" s="6" t="s">
        <v>24</v>
      </c>
      <c r="J19" s="7" t="s">
        <v>25</v>
      </c>
      <c r="K19" s="6" t="s">
        <v>79</v>
      </c>
      <c r="L19" s="6" t="s">
        <v>160</v>
      </c>
      <c r="M19" s="7" t="s">
        <v>62</v>
      </c>
      <c r="N19" s="7"/>
    </row>
    <row r="20" customFormat="false" ht="27.75" hidden="false" customHeight="true" outlineLevel="0" collapsed="false">
      <c r="A20" s="4" t="s">
        <v>161</v>
      </c>
      <c r="B20" s="4" t="s">
        <v>17</v>
      </c>
      <c r="C20" s="4" t="s">
        <v>162</v>
      </c>
      <c r="D20" s="4" t="s">
        <v>163</v>
      </c>
      <c r="E20" s="5" t="s">
        <v>164</v>
      </c>
      <c r="F20" s="5" t="s">
        <v>165</v>
      </c>
      <c r="G20" s="5" t="s">
        <v>166</v>
      </c>
      <c r="H20" s="4" t="s">
        <v>23</v>
      </c>
      <c r="I20" s="4" t="s">
        <v>87</v>
      </c>
      <c r="J20" s="5" t="s">
        <v>25</v>
      </c>
      <c r="K20" s="4" t="s">
        <v>88</v>
      </c>
      <c r="L20" s="4" t="s">
        <v>167</v>
      </c>
      <c r="M20" s="5" t="s">
        <v>28</v>
      </c>
      <c r="N20" s="5"/>
    </row>
    <row r="21" customFormat="false" ht="27.75" hidden="false" customHeight="true" outlineLevel="0" collapsed="false">
      <c r="A21" s="6" t="s">
        <v>168</v>
      </c>
      <c r="B21" s="6" t="s">
        <v>42</v>
      </c>
      <c r="C21" s="6" t="s">
        <v>169</v>
      </c>
      <c r="D21" s="6" t="s">
        <v>170</v>
      </c>
      <c r="E21" s="7" t="s">
        <v>171</v>
      </c>
      <c r="F21" s="7" t="s">
        <v>172</v>
      </c>
      <c r="G21" s="7" t="s">
        <v>173</v>
      </c>
      <c r="H21" s="6" t="s">
        <v>35</v>
      </c>
      <c r="I21" s="6" t="s">
        <v>96</v>
      </c>
      <c r="J21" s="7" t="s">
        <v>37</v>
      </c>
      <c r="K21" s="6" t="s">
        <v>97</v>
      </c>
      <c r="L21" s="6" t="s">
        <v>174</v>
      </c>
      <c r="M21" s="7" t="s">
        <v>40</v>
      </c>
      <c r="N21" s="7"/>
    </row>
    <row r="22" customFormat="false" ht="27.75" hidden="false" customHeight="true" outlineLevel="0" collapsed="false">
      <c r="A22" s="4" t="s">
        <v>175</v>
      </c>
      <c r="B22" s="4" t="s">
        <v>17</v>
      </c>
      <c r="C22" s="4" t="s">
        <v>176</v>
      </c>
      <c r="D22" s="4" t="s">
        <v>177</v>
      </c>
      <c r="E22" s="5" t="s">
        <v>178</v>
      </c>
      <c r="F22" s="5" t="s">
        <v>179</v>
      </c>
      <c r="G22" s="5" t="s">
        <v>180</v>
      </c>
      <c r="H22" s="4" t="s">
        <v>58</v>
      </c>
      <c r="I22" s="4" t="s">
        <v>107</v>
      </c>
      <c r="J22" s="5" t="s">
        <v>49</v>
      </c>
      <c r="K22" s="4" t="s">
        <v>108</v>
      </c>
      <c r="L22" s="4" t="s">
        <v>181</v>
      </c>
      <c r="M22" s="5" t="s">
        <v>72</v>
      </c>
      <c r="N22" s="5"/>
    </row>
    <row r="23" customFormat="false" ht="27.75" hidden="false" customHeight="true" outlineLevel="0" collapsed="false">
      <c r="A23" s="6" t="s">
        <v>182</v>
      </c>
      <c r="B23" s="6" t="s">
        <v>17</v>
      </c>
      <c r="C23" s="6" t="s">
        <v>183</v>
      </c>
      <c r="D23" s="6" t="s">
        <v>184</v>
      </c>
      <c r="E23" s="7" t="s">
        <v>185</v>
      </c>
      <c r="F23" s="7" t="s">
        <v>186</v>
      </c>
      <c r="G23" s="7" t="s">
        <v>187</v>
      </c>
      <c r="H23" s="6" t="s">
        <v>35</v>
      </c>
      <c r="I23" s="6" t="s">
        <v>116</v>
      </c>
      <c r="J23" s="7" t="s">
        <v>25</v>
      </c>
      <c r="K23" s="6" t="s">
        <v>117</v>
      </c>
      <c r="L23" s="6" t="s">
        <v>188</v>
      </c>
      <c r="M23" s="7" t="s">
        <v>28</v>
      </c>
      <c r="N23" s="7"/>
    </row>
    <row r="24" customFormat="false" ht="27.75" hidden="false" customHeight="true" outlineLevel="0" collapsed="false">
      <c r="A24" s="4" t="s">
        <v>189</v>
      </c>
      <c r="B24" s="4" t="s">
        <v>42</v>
      </c>
      <c r="C24" s="4" t="s">
        <v>190</v>
      </c>
      <c r="D24" s="4" t="s">
        <v>191</v>
      </c>
      <c r="E24" s="5" t="s">
        <v>192</v>
      </c>
      <c r="F24" s="5" t="s">
        <v>193</v>
      </c>
      <c r="G24" s="5" t="s">
        <v>194</v>
      </c>
      <c r="H24" s="4" t="s">
        <v>23</v>
      </c>
      <c r="I24" s="4" t="s">
        <v>24</v>
      </c>
      <c r="J24" s="5" t="s">
        <v>25</v>
      </c>
      <c r="K24" s="4" t="s">
        <v>26</v>
      </c>
      <c r="L24" s="4" t="s">
        <v>195</v>
      </c>
      <c r="M24" s="5" t="s">
        <v>40</v>
      </c>
      <c r="N24" s="5"/>
    </row>
    <row r="25" customFormat="false" ht="27.75" hidden="false" customHeight="true" outlineLevel="0" collapsed="false">
      <c r="A25" s="6" t="s">
        <v>196</v>
      </c>
      <c r="B25" s="6" t="s">
        <v>17</v>
      </c>
      <c r="C25" s="6" t="s">
        <v>197</v>
      </c>
      <c r="D25" s="6" t="s">
        <v>198</v>
      </c>
      <c r="E25" s="7" t="s">
        <v>199</v>
      </c>
      <c r="F25" s="7" t="s">
        <v>200</v>
      </c>
      <c r="G25" s="7" t="s">
        <v>201</v>
      </c>
      <c r="H25" s="6" t="s">
        <v>35</v>
      </c>
      <c r="I25" s="6" t="s">
        <v>36</v>
      </c>
      <c r="J25" s="7" t="s">
        <v>37</v>
      </c>
      <c r="K25" s="6" t="s">
        <v>38</v>
      </c>
      <c r="L25" s="6" t="s">
        <v>202</v>
      </c>
      <c r="M25" s="7" t="s">
        <v>28</v>
      </c>
      <c r="N25" s="7"/>
    </row>
    <row r="26" customFormat="false" ht="27.75" hidden="false" customHeight="true" outlineLevel="0" collapsed="false">
      <c r="A26" s="4" t="s">
        <v>203</v>
      </c>
      <c r="B26" s="4" t="s">
        <v>42</v>
      </c>
      <c r="C26" s="4" t="s">
        <v>204</v>
      </c>
      <c r="D26" s="4" t="s">
        <v>205</v>
      </c>
      <c r="E26" s="5" t="s">
        <v>206</v>
      </c>
      <c r="F26" s="5" t="s">
        <v>207</v>
      </c>
      <c r="G26" s="5" t="s">
        <v>208</v>
      </c>
      <c r="H26" s="4" t="s">
        <v>58</v>
      </c>
      <c r="I26" s="4" t="s">
        <v>48</v>
      </c>
      <c r="J26" s="5" t="s">
        <v>25</v>
      </c>
      <c r="K26" s="4" t="s">
        <v>50</v>
      </c>
      <c r="L26" s="4" t="s">
        <v>209</v>
      </c>
      <c r="M26" s="5" t="s">
        <v>62</v>
      </c>
      <c r="N26" s="5"/>
    </row>
    <row r="27" customFormat="false" ht="27.75" hidden="false" customHeight="true" outlineLevel="0" collapsed="false">
      <c r="A27" s="6" t="s">
        <v>210</v>
      </c>
      <c r="B27" s="6" t="s">
        <v>17</v>
      </c>
      <c r="C27" s="6" t="s">
        <v>211</v>
      </c>
      <c r="D27" s="6" t="s">
        <v>212</v>
      </c>
      <c r="E27" s="7" t="s">
        <v>213</v>
      </c>
      <c r="F27" s="7" t="s">
        <v>214</v>
      </c>
      <c r="G27" s="7" t="s">
        <v>215</v>
      </c>
      <c r="H27" s="6" t="s">
        <v>106</v>
      </c>
      <c r="I27" s="6" t="s">
        <v>59</v>
      </c>
      <c r="J27" s="7" t="s">
        <v>49</v>
      </c>
      <c r="K27" s="6" t="s">
        <v>60</v>
      </c>
      <c r="L27" s="6" t="s">
        <v>216</v>
      </c>
      <c r="M27" s="7" t="s">
        <v>72</v>
      </c>
      <c r="N27" s="7"/>
    </row>
    <row r="28" customFormat="false" ht="27.75" hidden="false" customHeight="true" outlineLevel="0" collapsed="false">
      <c r="A28" s="4" t="s">
        <v>217</v>
      </c>
      <c r="B28" s="4" t="s">
        <v>42</v>
      </c>
      <c r="C28" s="4" t="s">
        <v>218</v>
      </c>
      <c r="D28" s="4" t="s">
        <v>219</v>
      </c>
      <c r="E28" s="5" t="s">
        <v>220</v>
      </c>
      <c r="F28" s="5" t="s">
        <v>221</v>
      </c>
      <c r="G28" s="5" t="s">
        <v>222</v>
      </c>
      <c r="H28" s="4" t="s">
        <v>35</v>
      </c>
      <c r="I28" s="4" t="s">
        <v>69</v>
      </c>
      <c r="J28" s="5" t="s">
        <v>25</v>
      </c>
      <c r="K28" s="4" t="s">
        <v>70</v>
      </c>
      <c r="L28" s="4" t="s">
        <v>223</v>
      </c>
      <c r="M28" s="5" t="s">
        <v>28</v>
      </c>
      <c r="N28" s="5"/>
    </row>
    <row r="29" customFormat="false" ht="27.75" hidden="false" customHeight="true" outlineLevel="0" collapsed="false">
      <c r="A29" s="6" t="s">
        <v>224</v>
      </c>
      <c r="B29" s="6" t="s">
        <v>17</v>
      </c>
      <c r="C29" s="6" t="s">
        <v>225</v>
      </c>
      <c r="D29" s="6" t="s">
        <v>226</v>
      </c>
      <c r="E29" s="7" t="s">
        <v>227</v>
      </c>
      <c r="F29" s="7" t="s">
        <v>228</v>
      </c>
      <c r="G29" s="7" t="s">
        <v>229</v>
      </c>
      <c r="H29" s="6" t="s">
        <v>23</v>
      </c>
      <c r="I29" s="6" t="s">
        <v>24</v>
      </c>
      <c r="J29" s="7" t="s">
        <v>37</v>
      </c>
      <c r="K29" s="6" t="s">
        <v>79</v>
      </c>
      <c r="L29" s="6" t="s">
        <v>230</v>
      </c>
      <c r="M29" s="7" t="s">
        <v>40</v>
      </c>
      <c r="N29" s="7"/>
    </row>
    <row r="30" customFormat="false" ht="27.75" hidden="false" customHeight="true" outlineLevel="0" collapsed="false">
      <c r="A30" s="4" t="s">
        <v>231</v>
      </c>
      <c r="B30" s="4" t="s">
        <v>42</v>
      </c>
      <c r="C30" s="4" t="s">
        <v>232</v>
      </c>
      <c r="D30" s="4" t="s">
        <v>19</v>
      </c>
      <c r="E30" s="5" t="s">
        <v>20</v>
      </c>
      <c r="F30" s="5" t="s">
        <v>21</v>
      </c>
      <c r="G30" s="5" t="s">
        <v>233</v>
      </c>
      <c r="H30" s="4" t="s">
        <v>58</v>
      </c>
      <c r="I30" s="4" t="s">
        <v>87</v>
      </c>
      <c r="J30" s="5" t="s">
        <v>25</v>
      </c>
      <c r="K30" s="4" t="s">
        <v>88</v>
      </c>
      <c r="L30" s="4" t="s">
        <v>234</v>
      </c>
      <c r="M30" s="5" t="s">
        <v>28</v>
      </c>
      <c r="N30" s="5"/>
    </row>
    <row r="31" customFormat="false" ht="27.75" hidden="false" customHeight="true" outlineLevel="0" collapsed="false">
      <c r="A31" s="6" t="s">
        <v>235</v>
      </c>
      <c r="B31" s="6" t="s">
        <v>17</v>
      </c>
      <c r="C31" s="6" t="s">
        <v>236</v>
      </c>
      <c r="D31" s="6" t="s">
        <v>31</v>
      </c>
      <c r="E31" s="7" t="s">
        <v>32</v>
      </c>
      <c r="F31" s="7" t="s">
        <v>33</v>
      </c>
      <c r="G31" s="7" t="s">
        <v>237</v>
      </c>
      <c r="H31" s="6" t="s">
        <v>35</v>
      </c>
      <c r="I31" s="6" t="s">
        <v>96</v>
      </c>
      <c r="J31" s="7" t="s">
        <v>49</v>
      </c>
      <c r="K31" s="6" t="s">
        <v>97</v>
      </c>
      <c r="L31" s="6" t="s">
        <v>238</v>
      </c>
      <c r="M31" s="7" t="s">
        <v>72</v>
      </c>
      <c r="N31" s="7"/>
    </row>
    <row r="32" customFormat="false" ht="27.75" hidden="false" customHeight="true" outlineLevel="0" collapsed="false">
      <c r="A32" s="4" t="s">
        <v>239</v>
      </c>
      <c r="B32" s="4" t="s">
        <v>42</v>
      </c>
      <c r="C32" s="4" t="s">
        <v>240</v>
      </c>
      <c r="D32" s="4" t="s">
        <v>44</v>
      </c>
      <c r="E32" s="5" t="s">
        <v>45</v>
      </c>
      <c r="F32" s="5" t="s">
        <v>46</v>
      </c>
      <c r="G32" s="5" t="s">
        <v>241</v>
      </c>
      <c r="H32" s="4" t="s">
        <v>106</v>
      </c>
      <c r="I32" s="4" t="s">
        <v>107</v>
      </c>
      <c r="J32" s="5" t="s">
        <v>25</v>
      </c>
      <c r="K32" s="4" t="s">
        <v>108</v>
      </c>
      <c r="L32" s="4" t="s">
        <v>242</v>
      </c>
      <c r="M32" s="5" t="s">
        <v>62</v>
      </c>
      <c r="N32" s="5"/>
    </row>
    <row r="33" customFormat="false" ht="27.75" hidden="false" customHeight="true" outlineLevel="0" collapsed="false">
      <c r="A33" s="6" t="s">
        <v>243</v>
      </c>
      <c r="B33" s="6" t="s">
        <v>17</v>
      </c>
      <c r="C33" s="6" t="s">
        <v>244</v>
      </c>
      <c r="D33" s="6" t="s">
        <v>54</v>
      </c>
      <c r="E33" s="7" t="s">
        <v>55</v>
      </c>
      <c r="F33" s="7" t="s">
        <v>56</v>
      </c>
      <c r="G33" s="7" t="s">
        <v>245</v>
      </c>
      <c r="H33" s="6" t="s">
        <v>35</v>
      </c>
      <c r="I33" s="6" t="s">
        <v>116</v>
      </c>
      <c r="J33" s="7" t="s">
        <v>37</v>
      </c>
      <c r="K33" s="6" t="s">
        <v>117</v>
      </c>
      <c r="L33" s="6" t="s">
        <v>246</v>
      </c>
      <c r="M33" s="7" t="s">
        <v>40</v>
      </c>
      <c r="N33" s="7"/>
    </row>
  </sheetData>
  <autoFilter ref="A3:N33"/>
  <mergeCells count="2">
    <mergeCell ref="A1:N1"/>
    <mergeCell ref="A2:N2"/>
  </mergeCells>
  <conditionalFormatting sqref="H4:H33">
    <cfRule type="cellIs" priority="2" operator="equal" aboveAverage="0" equalAverage="0" bottom="0" percent="0" rank="0" text="" dxfId="9">
      <formula>"Critical"</formula>
    </cfRule>
    <cfRule type="cellIs" priority="3" operator="equal" aboveAverage="0" equalAverage="0" bottom="0" percent="0" rank="0" text="" dxfId="10">
      <formula>"High"</formula>
    </cfRule>
    <cfRule type="cellIs" priority="4" operator="equal" aboveAverage="0" equalAverage="0" bottom="0" percent="0" rank="0" text="" dxfId="11">
      <formula>"Medium"</formula>
    </cfRule>
    <cfRule type="cellIs" priority="5" operator="equal" aboveAverage="0" equalAverage="0" bottom="0" percent="0" rank="0" text="" dxfId="12">
      <formula>"Low"</formula>
    </cfRule>
  </conditionalFormatting>
  <conditionalFormatting sqref="M4:M33">
    <cfRule type="cellIs" priority="6" operator="equal" aboveAverage="0" equalAverage="0" bottom="0" percent="0" rank="0" text="" dxfId="12">
      <formula>"Closed"</formula>
    </cfRule>
    <cfRule type="cellIs" priority="7" operator="equal" aboveAverage="0" equalAverage="0" bottom="0" percent="0" rank="0" text="" dxfId="11">
      <formula>"In Progress"</formula>
    </cfRule>
    <cfRule type="cellIs" priority="8" operator="equal" aboveAverage="0" equalAverage="0" bottom="0" percent="0" rank="0" text="" dxfId="9">
      <formula>"Open"</formula>
    </cfRule>
    <cfRule type="cellIs" priority="9" operator="equal" aboveAverage="0" equalAverage="0" bottom="0" percent="0" rank="0" text="" dxfId="13">
      <formula>"Risk Accepted"</formula>
    </cfRule>
  </conditionalFormatting>
  <dataValidations count="4">
    <dataValidation allowBlank="true" errorStyle="stop" operator="between" showDropDown="false" showErrorMessage="false" showInputMessage="false" sqref="B4:B33" type="list">
      <formula1>"Oracle Fusion,SAP,Other"</formula1>
      <formula2>0</formula2>
    </dataValidation>
    <dataValidation allowBlank="true" errorStyle="stop" operator="between" showDropDown="false" showErrorMessage="false" showInputMessage="false" sqref="H4:H33" type="list">
      <formula1>"Critical,High,Medium,Low"</formula1>
      <formula2>0</formula2>
    </dataValidation>
    <dataValidation allowBlank="true" errorStyle="stop" operator="between" showDropDown="false" showErrorMessage="false" showInputMessage="false" sqref="J4:J33" type="list">
      <formula1>"Remove Role,Add Compensating Control,Accept Risk"</formula1>
      <formula2>0</formula2>
    </dataValidation>
    <dataValidation allowBlank="true" errorStyle="stop" operator="between" showDropDown="false" showErrorMessage="false" showInputMessage="false" sqref="M4:M33" type="list">
      <formula1>"Open,In Progress,Closed,Risk Accepted"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 IZU Solutions LLC | izusolutions.com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40"/>
    <col collapsed="false" customWidth="true" hidden="false" outlineLevel="0" max="3" min="3" style="0" width="14"/>
    <col collapsed="false" customWidth="true" hidden="false" outlineLevel="0" max="4" min="4" style="0" width="18"/>
    <col collapsed="false" customWidth="true" hidden="false" outlineLevel="0" max="5" min="5" style="0" width="12"/>
    <col collapsed="false" customWidth="true" hidden="false" outlineLevel="0" max="6" min="6" style="0" width="28"/>
    <col collapsed="false" customWidth="true" hidden="false" outlineLevel="0" max="7" min="7" style="0" width="16"/>
    <col collapsed="false" customWidth="true" hidden="false" outlineLevel="0" max="8" min="8" style="0" width="14"/>
    <col collapsed="false" customWidth="true" hidden="false" outlineLevel="0" max="9" min="9" style="0" width="16"/>
    <col collapsed="false" customWidth="true" hidden="false" outlineLevel="0" max="10" min="10" style="0" width="28"/>
  </cols>
  <sheetData>
    <row r="1" customFormat="false" ht="31.5" hidden="false" customHeight="true" outlineLevel="0" collapsed="false">
      <c r="A1" s="1" t="s">
        <v>247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27.75" hidden="false" customHeight="true" outlineLevel="0" collapsed="false">
      <c r="A3" s="3" t="s">
        <v>2</v>
      </c>
      <c r="B3" s="3" t="s">
        <v>248</v>
      </c>
      <c r="C3" s="3" t="s">
        <v>249</v>
      </c>
      <c r="D3" s="3" t="s">
        <v>250</v>
      </c>
      <c r="E3" s="3" t="s">
        <v>251</v>
      </c>
      <c r="F3" s="3" t="s">
        <v>252</v>
      </c>
      <c r="G3" s="3" t="s">
        <v>253</v>
      </c>
      <c r="H3" s="3" t="s">
        <v>254</v>
      </c>
      <c r="I3" s="3" t="s">
        <v>255</v>
      </c>
      <c r="J3" s="3" t="s">
        <v>256</v>
      </c>
    </row>
    <row r="4" customFormat="false" ht="27.75" hidden="false" customHeight="true" outlineLevel="0" collapsed="false">
      <c r="A4" s="4" t="s">
        <v>16</v>
      </c>
      <c r="B4" s="5" t="s">
        <v>257</v>
      </c>
      <c r="C4" s="4" t="s">
        <v>258</v>
      </c>
      <c r="D4" s="5" t="s">
        <v>259</v>
      </c>
      <c r="E4" s="4" t="s">
        <v>260</v>
      </c>
      <c r="F4" s="5" t="s">
        <v>261</v>
      </c>
      <c r="G4" s="4" t="s">
        <v>262</v>
      </c>
      <c r="H4" s="4" t="s">
        <v>263</v>
      </c>
      <c r="I4" s="4" t="s">
        <v>264</v>
      </c>
      <c r="J4" s="5"/>
    </row>
    <row r="5" customFormat="false" ht="27.75" hidden="false" customHeight="true" outlineLevel="0" collapsed="false">
      <c r="A5" s="6" t="s">
        <v>29</v>
      </c>
      <c r="B5" s="7" t="s">
        <v>265</v>
      </c>
      <c r="C5" s="6" t="s">
        <v>266</v>
      </c>
      <c r="D5" s="7" t="s">
        <v>267</v>
      </c>
      <c r="E5" s="6" t="s">
        <v>268</v>
      </c>
      <c r="F5" s="7" t="s">
        <v>269</v>
      </c>
      <c r="G5" s="6" t="s">
        <v>270</v>
      </c>
      <c r="H5" s="6" t="s">
        <v>263</v>
      </c>
      <c r="I5" s="6" t="s">
        <v>271</v>
      </c>
      <c r="J5" s="7"/>
    </row>
    <row r="6" customFormat="false" ht="27.75" hidden="false" customHeight="true" outlineLevel="0" collapsed="false">
      <c r="A6" s="4" t="s">
        <v>41</v>
      </c>
      <c r="B6" s="5" t="s">
        <v>272</v>
      </c>
      <c r="C6" s="4" t="s">
        <v>258</v>
      </c>
      <c r="D6" s="5" t="s">
        <v>273</v>
      </c>
      <c r="E6" s="4" t="s">
        <v>274</v>
      </c>
      <c r="F6" s="5" t="s">
        <v>275</v>
      </c>
      <c r="G6" s="4" t="s">
        <v>276</v>
      </c>
      <c r="H6" s="4" t="s">
        <v>263</v>
      </c>
      <c r="I6" s="4" t="s">
        <v>277</v>
      </c>
      <c r="J6" s="5"/>
    </row>
    <row r="7" customFormat="false" ht="27.75" hidden="false" customHeight="true" outlineLevel="0" collapsed="false">
      <c r="A7" s="6" t="s">
        <v>52</v>
      </c>
      <c r="B7" s="7" t="s">
        <v>278</v>
      </c>
      <c r="C7" s="6" t="s">
        <v>258</v>
      </c>
      <c r="D7" s="7" t="s">
        <v>279</v>
      </c>
      <c r="E7" s="6" t="s">
        <v>280</v>
      </c>
      <c r="F7" s="7" t="s">
        <v>281</v>
      </c>
      <c r="G7" s="6" t="s">
        <v>282</v>
      </c>
      <c r="H7" s="6" t="s">
        <v>283</v>
      </c>
      <c r="I7" s="6" t="s">
        <v>125</v>
      </c>
      <c r="J7" s="7"/>
    </row>
    <row r="8" customFormat="false" ht="27.75" hidden="false" customHeight="true" outlineLevel="0" collapsed="false">
      <c r="A8" s="4" t="s">
        <v>63</v>
      </c>
      <c r="B8" s="5" t="s">
        <v>284</v>
      </c>
      <c r="C8" s="4" t="s">
        <v>258</v>
      </c>
      <c r="D8" s="5" t="s">
        <v>285</v>
      </c>
      <c r="E8" s="4" t="s">
        <v>286</v>
      </c>
      <c r="F8" s="5" t="s">
        <v>287</v>
      </c>
      <c r="G8" s="4" t="s">
        <v>288</v>
      </c>
      <c r="H8" s="4" t="s">
        <v>263</v>
      </c>
      <c r="I8" s="4" t="s">
        <v>289</v>
      </c>
      <c r="J8" s="5"/>
    </row>
    <row r="9" customFormat="false" ht="27.75" hidden="false" customHeight="true" outlineLevel="0" collapsed="false">
      <c r="A9" s="6" t="s">
        <v>73</v>
      </c>
      <c r="B9" s="7" t="s">
        <v>290</v>
      </c>
      <c r="C9" s="6" t="s">
        <v>266</v>
      </c>
      <c r="D9" s="7" t="s">
        <v>291</v>
      </c>
      <c r="E9" s="6" t="s">
        <v>260</v>
      </c>
      <c r="F9" s="7" t="s">
        <v>292</v>
      </c>
      <c r="G9" s="6" t="s">
        <v>293</v>
      </c>
      <c r="H9" s="6" t="s">
        <v>263</v>
      </c>
      <c r="I9" s="6" t="s">
        <v>294</v>
      </c>
      <c r="J9" s="7"/>
    </row>
    <row r="10" customFormat="false" ht="27.75" hidden="false" customHeight="true" outlineLevel="0" collapsed="false">
      <c r="A10" s="4" t="s">
        <v>81</v>
      </c>
      <c r="B10" s="5" t="s">
        <v>295</v>
      </c>
      <c r="C10" s="4" t="s">
        <v>258</v>
      </c>
      <c r="D10" s="5" t="s">
        <v>296</v>
      </c>
      <c r="E10" s="4" t="s">
        <v>268</v>
      </c>
      <c r="F10" s="5" t="s">
        <v>297</v>
      </c>
      <c r="G10" s="4" t="s">
        <v>298</v>
      </c>
      <c r="H10" s="4" t="s">
        <v>299</v>
      </c>
      <c r="I10" s="4" t="s">
        <v>300</v>
      </c>
      <c r="J10" s="5"/>
    </row>
    <row r="11" customFormat="false" ht="27.75" hidden="false" customHeight="true" outlineLevel="0" collapsed="false">
      <c r="A11" s="6" t="s">
        <v>90</v>
      </c>
      <c r="B11" s="7" t="s">
        <v>301</v>
      </c>
      <c r="C11" s="6" t="s">
        <v>258</v>
      </c>
      <c r="D11" s="7" t="s">
        <v>302</v>
      </c>
      <c r="E11" s="6" t="s">
        <v>260</v>
      </c>
      <c r="F11" s="7" t="s">
        <v>303</v>
      </c>
      <c r="G11" s="6" t="s">
        <v>304</v>
      </c>
      <c r="H11" s="6" t="s">
        <v>263</v>
      </c>
      <c r="I11" s="6" t="s">
        <v>305</v>
      </c>
      <c r="J11" s="7"/>
    </row>
    <row r="12" customFormat="false" ht="27.75" hidden="false" customHeight="true" outlineLevel="0" collapsed="false">
      <c r="A12" s="4" t="s">
        <v>99</v>
      </c>
      <c r="B12" s="5" t="s">
        <v>306</v>
      </c>
      <c r="C12" s="4" t="s">
        <v>266</v>
      </c>
      <c r="D12" s="5" t="s">
        <v>259</v>
      </c>
      <c r="E12" s="4" t="s">
        <v>274</v>
      </c>
      <c r="F12" s="5" t="s">
        <v>307</v>
      </c>
      <c r="G12" s="4" t="s">
        <v>308</v>
      </c>
      <c r="H12" s="4" t="s">
        <v>263</v>
      </c>
      <c r="I12" s="4" t="s">
        <v>174</v>
      </c>
      <c r="J12" s="5"/>
    </row>
    <row r="13" customFormat="false" ht="27.75" hidden="false" customHeight="true" outlineLevel="0" collapsed="false">
      <c r="A13" s="6" t="s">
        <v>110</v>
      </c>
      <c r="B13" s="7" t="s">
        <v>309</v>
      </c>
      <c r="C13" s="6" t="s">
        <v>266</v>
      </c>
      <c r="D13" s="7" t="s">
        <v>267</v>
      </c>
      <c r="E13" s="6" t="s">
        <v>268</v>
      </c>
      <c r="F13" s="7" t="s">
        <v>310</v>
      </c>
      <c r="G13" s="6" t="s">
        <v>311</v>
      </c>
      <c r="H13" s="6" t="s">
        <v>283</v>
      </c>
      <c r="I13" s="6" t="s">
        <v>312</v>
      </c>
      <c r="J13" s="7"/>
    </row>
    <row r="14" customFormat="false" ht="27.75" hidden="false" customHeight="true" outlineLevel="0" collapsed="false">
      <c r="A14" s="4" t="s">
        <v>119</v>
      </c>
      <c r="B14" s="5" t="s">
        <v>313</v>
      </c>
      <c r="C14" s="4" t="s">
        <v>258</v>
      </c>
      <c r="D14" s="5" t="s">
        <v>273</v>
      </c>
      <c r="E14" s="4" t="s">
        <v>260</v>
      </c>
      <c r="F14" s="5" t="s">
        <v>314</v>
      </c>
      <c r="G14" s="4" t="s">
        <v>315</v>
      </c>
      <c r="H14" s="4" t="s">
        <v>263</v>
      </c>
      <c r="I14" s="4" t="s">
        <v>316</v>
      </c>
      <c r="J14" s="5"/>
    </row>
    <row r="15" customFormat="false" ht="27.75" hidden="false" customHeight="true" outlineLevel="0" collapsed="false">
      <c r="A15" s="6" t="s">
        <v>126</v>
      </c>
      <c r="B15" s="7" t="s">
        <v>317</v>
      </c>
      <c r="C15" s="6" t="s">
        <v>258</v>
      </c>
      <c r="D15" s="7" t="s">
        <v>279</v>
      </c>
      <c r="E15" s="6" t="s">
        <v>286</v>
      </c>
      <c r="F15" s="7" t="s">
        <v>318</v>
      </c>
      <c r="G15" s="6" t="s">
        <v>319</v>
      </c>
      <c r="H15" s="6" t="s">
        <v>263</v>
      </c>
      <c r="I15" s="6" t="s">
        <v>320</v>
      </c>
      <c r="J15" s="7"/>
    </row>
    <row r="16" customFormat="false" ht="27.75" hidden="false" customHeight="true" outlineLevel="0" collapsed="false">
      <c r="A16" s="4" t="s">
        <v>133</v>
      </c>
      <c r="B16" s="5" t="s">
        <v>321</v>
      </c>
      <c r="C16" s="4" t="s">
        <v>258</v>
      </c>
      <c r="D16" s="5" t="s">
        <v>285</v>
      </c>
      <c r="E16" s="4" t="s">
        <v>260</v>
      </c>
      <c r="F16" s="5" t="s">
        <v>322</v>
      </c>
      <c r="G16" s="4" t="s">
        <v>323</v>
      </c>
      <c r="H16" s="4" t="s">
        <v>299</v>
      </c>
      <c r="I16" s="4" t="s">
        <v>324</v>
      </c>
      <c r="J16" s="5"/>
    </row>
    <row r="17" customFormat="false" ht="27.75" hidden="false" customHeight="true" outlineLevel="0" collapsed="false">
      <c r="A17" s="6" t="s">
        <v>140</v>
      </c>
      <c r="B17" s="7" t="s">
        <v>325</v>
      </c>
      <c r="C17" s="6" t="s">
        <v>266</v>
      </c>
      <c r="D17" s="7" t="s">
        <v>291</v>
      </c>
      <c r="E17" s="6" t="s">
        <v>268</v>
      </c>
      <c r="F17" s="7" t="s">
        <v>326</v>
      </c>
      <c r="G17" s="6" t="s">
        <v>89</v>
      </c>
      <c r="H17" s="6" t="s">
        <v>263</v>
      </c>
      <c r="I17" s="6" t="s">
        <v>223</v>
      </c>
      <c r="J17" s="7"/>
    </row>
    <row r="18" customFormat="false" ht="27.75" hidden="false" customHeight="true" outlineLevel="0" collapsed="false">
      <c r="A18" s="4" t="s">
        <v>147</v>
      </c>
      <c r="B18" s="5" t="s">
        <v>327</v>
      </c>
      <c r="C18" s="4" t="s">
        <v>258</v>
      </c>
      <c r="D18" s="5" t="s">
        <v>296</v>
      </c>
      <c r="E18" s="4" t="s">
        <v>260</v>
      </c>
      <c r="F18" s="5" t="s">
        <v>328</v>
      </c>
      <c r="G18" s="4" t="s">
        <v>329</v>
      </c>
      <c r="H18" s="4" t="s">
        <v>263</v>
      </c>
      <c r="I18" s="4" t="s">
        <v>330</v>
      </c>
      <c r="J18" s="5"/>
    </row>
  </sheetData>
  <autoFilter ref="A3:J18"/>
  <mergeCells count="2">
    <mergeCell ref="A1:J1"/>
    <mergeCell ref="A2:J2"/>
  </mergeCells>
  <conditionalFormatting sqref="H4:H18">
    <cfRule type="cellIs" priority="2" operator="equal" aboveAverage="0" equalAverage="0" bottom="0" percent="0" rank="0" text="" dxfId="12">
      <formula>"Pass"</formula>
    </cfRule>
    <cfRule type="cellIs" priority="3" operator="equal" aboveAverage="0" equalAverage="0" bottom="0" percent="0" rank="0" text="" dxfId="9">
      <formula>"Fail"</formula>
    </cfRule>
    <cfRule type="cellIs" priority="4" operator="equal" aboveAverage="0" equalAverage="0" bottom="0" percent="0" rank="0" text="" dxfId="11">
      <formula>"Not Tested"</formula>
    </cfRule>
  </conditionalFormatting>
  <dataValidations count="3">
    <dataValidation allowBlank="true" errorStyle="stop" operator="between" showDropDown="false" showErrorMessage="false" showInputMessage="false" sqref="C4:C18" type="list">
      <formula1>"Manual,Automated"</formula1>
      <formula2>0</formula2>
    </dataValidation>
    <dataValidation allowBlank="true" errorStyle="stop" operator="between" showDropDown="false" showErrorMessage="false" showInputMessage="false" sqref="E4:E18" type="list">
      <formula1>"Daily,Weekly,Monthly,Quarterly"</formula1>
      <formula2>0</formula2>
    </dataValidation>
    <dataValidation allowBlank="true" errorStyle="stop" operator="between" showDropDown="false" showErrorMessage="false" showInputMessage="false" sqref="H4:H18" type="list">
      <formula1>"Pass,Fail,Not Tested"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 IZU Solutions LLC | izusolutions.com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4" min="3" style="0" width="16"/>
    <col collapsed="false" customWidth="true" hidden="false" outlineLevel="0" max="5" min="5" style="0" width="3"/>
  </cols>
  <sheetData>
    <row r="1" customFormat="false" ht="31.5" hidden="false" customHeight="true" outlineLevel="0" collapsed="false">
      <c r="A1" s="1" t="s">
        <v>331</v>
      </c>
      <c r="B1" s="1"/>
      <c r="C1" s="1"/>
      <c r="D1" s="1"/>
    </row>
    <row r="2" customFormat="false" ht="19.5" hidden="false" customHeight="true" outlineLevel="0" collapsed="false">
      <c r="A2" s="2" t="s">
        <v>332</v>
      </c>
      <c r="B2" s="2"/>
      <c r="C2" s="2"/>
      <c r="D2" s="2"/>
    </row>
    <row r="3" customFormat="false" ht="21.75" hidden="false" customHeight="true" outlineLevel="0" collapsed="false">
      <c r="B3" s="8" t="s">
        <v>333</v>
      </c>
      <c r="C3" s="8"/>
      <c r="D3" s="8"/>
    </row>
    <row r="4" customFormat="false" ht="15" hidden="false" customHeight="false" outlineLevel="0" collapsed="false">
      <c r="B4" s="9" t="s">
        <v>334</v>
      </c>
      <c r="C4" s="9" t="s">
        <v>335</v>
      </c>
      <c r="D4" s="9" t="s">
        <v>336</v>
      </c>
    </row>
    <row r="5" customFormat="false" ht="19.5" hidden="false" customHeight="true" outlineLevel="0" collapsed="false">
      <c r="B5" s="7" t="s">
        <v>23</v>
      </c>
      <c r="C5" s="10" t="n">
        <f aca="false">COUNTIF('SOD Conflict Register'!H4:H33,"Critical")</f>
        <v>7</v>
      </c>
      <c r="D5" s="11" t="n">
        <f aca="false">IFERROR(C5/30,0)</f>
        <v>0.233333333333333</v>
      </c>
    </row>
    <row r="6" customFormat="false" ht="19.5" hidden="false" customHeight="true" outlineLevel="0" collapsed="false">
      <c r="B6" s="5" t="s">
        <v>35</v>
      </c>
      <c r="C6" s="12" t="n">
        <f aca="false">COUNTIF('SOD Conflict Register'!H4:H33,"High")</f>
        <v>12</v>
      </c>
      <c r="D6" s="13" t="n">
        <f aca="false">IFERROR(C6/30,0)</f>
        <v>0.4</v>
      </c>
    </row>
    <row r="7" customFormat="false" ht="19.5" hidden="false" customHeight="true" outlineLevel="0" collapsed="false">
      <c r="B7" s="7" t="s">
        <v>58</v>
      </c>
      <c r="C7" s="10" t="n">
        <f aca="false">COUNTIF('SOD Conflict Register'!H4:H33,"Medium")</f>
        <v>7</v>
      </c>
      <c r="D7" s="11" t="n">
        <f aca="false">IFERROR(C7/30,0)</f>
        <v>0.233333333333333</v>
      </c>
    </row>
    <row r="8" customFormat="false" ht="19.5" hidden="false" customHeight="true" outlineLevel="0" collapsed="false">
      <c r="B8" s="5" t="s">
        <v>106</v>
      </c>
      <c r="C8" s="12" t="n">
        <f aca="false">COUNTIF('SOD Conflict Register'!H4:H33,"Low")</f>
        <v>4</v>
      </c>
      <c r="D8" s="13" t="n">
        <f aca="false">IFERROR(C8/30,0)</f>
        <v>0.133333333333333</v>
      </c>
    </row>
    <row r="10" customFormat="false" ht="21.75" hidden="false" customHeight="true" outlineLevel="0" collapsed="false">
      <c r="B10" s="8" t="s">
        <v>337</v>
      </c>
      <c r="C10" s="8"/>
      <c r="D10" s="8"/>
    </row>
    <row r="11" customFormat="false" ht="15" hidden="false" customHeight="false" outlineLevel="0" collapsed="false">
      <c r="B11" s="9" t="s">
        <v>334</v>
      </c>
      <c r="C11" s="9" t="s">
        <v>335</v>
      </c>
      <c r="D11" s="9" t="s">
        <v>336</v>
      </c>
    </row>
    <row r="12" customFormat="false" ht="19.5" hidden="false" customHeight="true" outlineLevel="0" collapsed="false">
      <c r="B12" s="5" t="s">
        <v>28</v>
      </c>
      <c r="C12" s="12" t="n">
        <f aca="false">COUNTIF('SOD Conflict Register'!M4:M33,"Open")</f>
        <v>11</v>
      </c>
      <c r="D12" s="13" t="n">
        <f aca="false">IFERROR(C12/30,0)</f>
        <v>0.366666666666667</v>
      </c>
    </row>
    <row r="13" customFormat="false" ht="19.5" hidden="false" customHeight="true" outlineLevel="0" collapsed="false">
      <c r="B13" s="7" t="s">
        <v>40</v>
      </c>
      <c r="C13" s="10" t="n">
        <f aca="false">COUNTIF('SOD Conflict Register'!M4:M33,"In Progress")</f>
        <v>8</v>
      </c>
      <c r="D13" s="11" t="n">
        <f aca="false">IFERROR(C13/30,0)</f>
        <v>0.266666666666667</v>
      </c>
    </row>
    <row r="14" customFormat="false" ht="19.5" hidden="false" customHeight="true" outlineLevel="0" collapsed="false">
      <c r="B14" s="5" t="s">
        <v>62</v>
      </c>
      <c r="C14" s="12" t="n">
        <f aca="false">COUNTIF('SOD Conflict Register'!M4:M33,"Closed")</f>
        <v>6</v>
      </c>
      <c r="D14" s="13" t="n">
        <f aca="false">IFERROR(C14/30,0)</f>
        <v>0.2</v>
      </c>
    </row>
    <row r="15" customFormat="false" ht="19.5" hidden="false" customHeight="true" outlineLevel="0" collapsed="false">
      <c r="B15" s="7" t="s">
        <v>72</v>
      </c>
      <c r="C15" s="10" t="n">
        <f aca="false">COUNTIF('SOD Conflict Register'!M4:M33,"Risk Accepted")</f>
        <v>5</v>
      </c>
      <c r="D15" s="11" t="n">
        <f aca="false">IFERROR(C15/30,0)</f>
        <v>0.166666666666667</v>
      </c>
    </row>
    <row r="17" customFormat="false" ht="21.75" hidden="false" customHeight="true" outlineLevel="0" collapsed="false">
      <c r="B17" s="8" t="s">
        <v>338</v>
      </c>
      <c r="C17" s="8"/>
      <c r="D17" s="8"/>
    </row>
    <row r="18" customFormat="false" ht="15" hidden="false" customHeight="false" outlineLevel="0" collapsed="false">
      <c r="B18" s="9" t="s">
        <v>334</v>
      </c>
      <c r="C18" s="9" t="s">
        <v>335</v>
      </c>
      <c r="D18" s="9" t="s">
        <v>336</v>
      </c>
    </row>
    <row r="19" customFormat="false" ht="19.5" hidden="false" customHeight="true" outlineLevel="0" collapsed="false">
      <c r="B19" s="7" t="s">
        <v>17</v>
      </c>
      <c r="C19" s="10" t="n">
        <f aca="false">COUNTIF('SOD Conflict Register'!B4:B33,"Oracle Fusion")</f>
        <v>17</v>
      </c>
      <c r="D19" s="11" t="n">
        <f aca="false">IFERROR(C19/30,0)</f>
        <v>0.566666666666667</v>
      </c>
    </row>
    <row r="20" customFormat="false" ht="19.5" hidden="false" customHeight="true" outlineLevel="0" collapsed="false">
      <c r="B20" s="5" t="s">
        <v>42</v>
      </c>
      <c r="C20" s="12" t="n">
        <f aca="false">COUNTIF('SOD Conflict Register'!B4:B33,"SAP")</f>
        <v>12</v>
      </c>
      <c r="D20" s="13" t="n">
        <f aca="false">IFERROR(C20/30,0)</f>
        <v>0.4</v>
      </c>
    </row>
    <row r="21" customFormat="false" ht="19.5" hidden="false" customHeight="true" outlineLevel="0" collapsed="false">
      <c r="B21" s="7" t="s">
        <v>100</v>
      </c>
      <c r="C21" s="10" t="n">
        <f aca="false">COUNTIF('SOD Conflict Register'!B4:B33,"Other")</f>
        <v>1</v>
      </c>
      <c r="D21" s="11" t="n">
        <f aca="false">IFERROR(C21/30,0)</f>
        <v>0.0333333333333333</v>
      </c>
    </row>
    <row r="23" customFormat="false" ht="13.5" hidden="false" customHeight="true" outlineLevel="0" collapsed="false"/>
    <row r="24" customFormat="false" ht="21.75" hidden="false" customHeight="true" outlineLevel="0" collapsed="false">
      <c r="B24" s="8" t="s">
        <v>339</v>
      </c>
      <c r="C24" s="8"/>
      <c r="D24" s="8"/>
    </row>
    <row r="25" customFormat="false" ht="25.5" hidden="false" customHeight="true" outlineLevel="0" collapsed="false">
      <c r="B25" s="14" t="s">
        <v>340</v>
      </c>
      <c r="C25" s="15" t="n">
        <f aca="false">IFERROR(COUNTIF('SOD Conflict Register'!M4:M33,"Closed")/30,0)</f>
        <v>0.2</v>
      </c>
      <c r="D25" s="16" t="s">
        <v>341</v>
      </c>
    </row>
  </sheetData>
  <mergeCells count="6">
    <mergeCell ref="A1:D1"/>
    <mergeCell ref="A2:D2"/>
    <mergeCell ref="B3:D3"/>
    <mergeCell ref="B10:D10"/>
    <mergeCell ref="B17:D17"/>
    <mergeCell ref="B24:D24"/>
  </mergeCell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 IZU Solutions LLC | izusolutions.com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2026-04-08T20:32:39Z</dcterms:created>
  <dc:creator>openpyxl</dc:creator>
  <dc:description/>
  <dc:language>en-US</dc:language>
  <cp:lastModifiedBy/>
  <dcterms:modified xsi:type="dcterms:W3CDTF">2026-04-08T20:32:39Z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